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m\Desktop\Peyton Lab\Lung Data\06-05-15\"/>
    </mc:Choice>
  </mc:AlternateContent>
  <bookViews>
    <workbookView xWindow="0" yWindow="0" windowWidth="15084" windowHeight="7068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2" l="1"/>
  <c r="G31" i="2"/>
  <c r="G30" i="2"/>
  <c r="G29" i="2"/>
  <c r="G28" i="2"/>
  <c r="G19" i="2"/>
  <c r="G18" i="2"/>
  <c r="G17" i="2"/>
  <c r="F7" i="2"/>
  <c r="F6" i="2"/>
  <c r="F5" i="2"/>
  <c r="F4" i="2"/>
  <c r="J5" i="2"/>
  <c r="J4" i="2"/>
  <c r="J3" i="2"/>
  <c r="I5" i="2"/>
  <c r="I4" i="2"/>
  <c r="I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E28" i="2"/>
  <c r="F26" i="2"/>
  <c r="E26" i="2"/>
  <c r="F25" i="2"/>
  <c r="E25" i="2"/>
  <c r="F24" i="2"/>
  <c r="E24" i="2"/>
  <c r="F23" i="2"/>
  <c r="E23" i="2"/>
  <c r="F22" i="2"/>
  <c r="E22" i="2"/>
  <c r="F21" i="2"/>
  <c r="E21" i="2"/>
  <c r="F20" i="2"/>
  <c r="E20" i="2"/>
  <c r="F19" i="2"/>
  <c r="E19" i="2"/>
  <c r="F18" i="2"/>
  <c r="E18" i="2"/>
  <c r="F17" i="2"/>
  <c r="E17" i="2"/>
  <c r="E14" i="2"/>
  <c r="E13" i="2"/>
  <c r="E12" i="2"/>
  <c r="E11" i="2"/>
  <c r="E10" i="2"/>
  <c r="E9" i="2"/>
  <c r="E8" i="2"/>
  <c r="E7" i="2"/>
  <c r="E6" i="2"/>
  <c r="H5" i="2"/>
  <c r="E5" i="2"/>
  <c r="H4" i="2"/>
  <c r="E4" i="2"/>
  <c r="H3" i="2"/>
  <c r="J4" i="1"/>
  <c r="I4" i="1"/>
  <c r="G41" i="1"/>
  <c r="I3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27" i="1"/>
  <c r="F27" i="1"/>
  <c r="G16" i="1"/>
  <c r="G17" i="1"/>
  <c r="G18" i="1"/>
  <c r="G19" i="1"/>
  <c r="G20" i="1"/>
  <c r="G21" i="1"/>
  <c r="G22" i="1"/>
  <c r="G23" i="1"/>
  <c r="G24" i="1"/>
  <c r="G25" i="1"/>
  <c r="F17" i="1"/>
  <c r="F18" i="1"/>
  <c r="F19" i="1"/>
  <c r="F20" i="1"/>
  <c r="F21" i="1"/>
  <c r="F22" i="1"/>
  <c r="F23" i="1"/>
  <c r="F24" i="1"/>
  <c r="F25" i="1"/>
  <c r="F16" i="1"/>
  <c r="F4" i="1"/>
  <c r="F5" i="1"/>
  <c r="F6" i="1"/>
  <c r="F7" i="1"/>
  <c r="F8" i="1"/>
  <c r="F9" i="1"/>
  <c r="F10" i="1"/>
  <c r="F11" i="1"/>
  <c r="F12" i="1"/>
  <c r="F13" i="1"/>
  <c r="F3" i="1"/>
  <c r="G4" i="1"/>
  <c r="G3" i="1"/>
  <c r="G2" i="1"/>
  <c r="J2" i="1"/>
  <c r="J3" i="1"/>
  <c r="I2" i="1"/>
</calcChain>
</file>

<file path=xl/sharedStrings.xml><?xml version="1.0" encoding="utf-8"?>
<sst xmlns="http://schemas.openxmlformats.org/spreadsheetml/2006/main" count="25" uniqueCount="11">
  <si>
    <t>Summary of Data from 6/5/15 Experiment</t>
  </si>
  <si>
    <t>22 G</t>
  </si>
  <si>
    <t>26 G</t>
  </si>
  <si>
    <t>29 G</t>
  </si>
  <si>
    <t>L1</t>
  </si>
  <si>
    <t>L2</t>
  </si>
  <si>
    <t>-</t>
  </si>
  <si>
    <t>10000 ul/min</t>
  </si>
  <si>
    <t>Average</t>
  </si>
  <si>
    <t>1/R (mm^-1)</t>
  </si>
  <si>
    <t>All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</si>
</sst>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Cavitation</a:t>
            </a:r>
            <a:r>
              <a:rPr lang="en-US" baseline="0"/>
              <a:t> Pressure (kPa) of Lungs 6/5/15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Sheet1!$J$2:$J$5</c:f>
                <c:numCache>
                  <c:formatCode>General</c:formatCode>
                  <c:ptCount val="4"/>
                  <c:pt idx="0">
                    <c:v>0.98027500431482772</c:v>
                  </c:pt>
                  <c:pt idx="1">
                    <c:v>4.5630005307525803</c:v>
                  </c:pt>
                  <c:pt idx="2">
                    <c:v>4.4785116756212666</c:v>
                  </c:pt>
                </c:numCache>
              </c:numRef>
            </c:plus>
            <c:minus>
              <c:numRef>
                <c:f>Sheet1!$J$2:$J$5</c:f>
                <c:numCache>
                  <c:formatCode>General</c:formatCode>
                  <c:ptCount val="4"/>
                  <c:pt idx="0">
                    <c:v>0.98027500431482772</c:v>
                  </c:pt>
                  <c:pt idx="1">
                    <c:v>4.5630005307525803</c:v>
                  </c:pt>
                  <c:pt idx="2">
                    <c:v>4.4785116756212666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Sheet1!$G$2:$G$4</c:f>
              <c:numCache>
                <c:formatCode>General</c:formatCode>
                <c:ptCount val="3"/>
                <c:pt idx="0">
                  <c:v>4.8426150121065374</c:v>
                </c:pt>
                <c:pt idx="1">
                  <c:v>7.6923076923076916</c:v>
                </c:pt>
                <c:pt idx="2">
                  <c:v>10.869565217391305</c:v>
                </c:pt>
              </c:numCache>
            </c:numRef>
          </c:xVal>
          <c:yVal>
            <c:numRef>
              <c:f>Sheet1!$I$2:$I$4</c:f>
              <c:numCache>
                <c:formatCode>General</c:formatCode>
                <c:ptCount val="3"/>
                <c:pt idx="0">
                  <c:v>5.6118819818181827</c:v>
                </c:pt>
                <c:pt idx="1">
                  <c:v>9.6983416444444472</c:v>
                </c:pt>
                <c:pt idx="2">
                  <c:v>13.133201762500004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407816"/>
        <c:axId val="164401152"/>
      </c:scatterChart>
      <c:valAx>
        <c:axId val="164407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01152"/>
        <c:crosses val="autoZero"/>
        <c:crossBetween val="midCat"/>
      </c:valAx>
      <c:valAx>
        <c:axId val="16440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07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Sheet1!$C$2</c:f>
              <c:strCache>
                <c:ptCount val="1"/>
                <c:pt idx="0">
                  <c:v>L2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(Sheet1!$F$3:$F$13,Sheet1!$F$16:$F$23,Sheet1!$G$27:$G$41)</c:f>
              <c:numCache>
                <c:formatCode>General</c:formatCode>
                <c:ptCount val="34"/>
                <c:pt idx="0">
                  <c:v>4.8426150121065374</c:v>
                </c:pt>
                <c:pt idx="1">
                  <c:v>4.8426150121065374</c:v>
                </c:pt>
                <c:pt idx="2">
                  <c:v>4.8426150121065374</c:v>
                </c:pt>
                <c:pt idx="3">
                  <c:v>4.8426150121065374</c:v>
                </c:pt>
                <c:pt idx="4">
                  <c:v>4.8426150121065374</c:v>
                </c:pt>
                <c:pt idx="5">
                  <c:v>4.8426150121065374</c:v>
                </c:pt>
                <c:pt idx="6">
                  <c:v>4.8426150121065374</c:v>
                </c:pt>
                <c:pt idx="7">
                  <c:v>4.8426150121065374</c:v>
                </c:pt>
                <c:pt idx="8">
                  <c:v>4.8426150121065374</c:v>
                </c:pt>
                <c:pt idx="9">
                  <c:v>4.8426150121065374</c:v>
                </c:pt>
                <c:pt idx="10">
                  <c:v>4.8426150121065374</c:v>
                </c:pt>
                <c:pt idx="11">
                  <c:v>7.6923076923076916</c:v>
                </c:pt>
                <c:pt idx="12">
                  <c:v>7.6923076923076916</c:v>
                </c:pt>
                <c:pt idx="13">
                  <c:v>7.6923076923076916</c:v>
                </c:pt>
                <c:pt idx="14">
                  <c:v>7.6923076923076916</c:v>
                </c:pt>
                <c:pt idx="15">
                  <c:v>7.6923076923076916</c:v>
                </c:pt>
                <c:pt idx="16">
                  <c:v>7.6923076923076916</c:v>
                </c:pt>
                <c:pt idx="17">
                  <c:v>7.6923076923076916</c:v>
                </c:pt>
                <c:pt idx="18">
                  <c:v>7.6923076923076916</c:v>
                </c:pt>
                <c:pt idx="19">
                  <c:v>10.869565217391305</c:v>
                </c:pt>
                <c:pt idx="20">
                  <c:v>10.869565217391305</c:v>
                </c:pt>
                <c:pt idx="21">
                  <c:v>10.869565217391305</c:v>
                </c:pt>
                <c:pt idx="22">
                  <c:v>10.869565217391305</c:v>
                </c:pt>
                <c:pt idx="23">
                  <c:v>10.869565217391305</c:v>
                </c:pt>
                <c:pt idx="24">
                  <c:v>10.869565217391305</c:v>
                </c:pt>
                <c:pt idx="25">
                  <c:v>10.869565217391305</c:v>
                </c:pt>
                <c:pt idx="26">
                  <c:v>10.869565217391305</c:v>
                </c:pt>
                <c:pt idx="27">
                  <c:v>10.869565217391305</c:v>
                </c:pt>
                <c:pt idx="28">
                  <c:v>10.869565217391305</c:v>
                </c:pt>
                <c:pt idx="29">
                  <c:v>10.869565217391305</c:v>
                </c:pt>
                <c:pt idx="30">
                  <c:v>10.869565217391305</c:v>
                </c:pt>
                <c:pt idx="31">
                  <c:v>10.869565217391305</c:v>
                </c:pt>
                <c:pt idx="32">
                  <c:v>10.869565217391305</c:v>
                </c:pt>
                <c:pt idx="33">
                  <c:v>10.869565217391305</c:v>
                </c:pt>
              </c:numCache>
            </c:numRef>
          </c:xVal>
          <c:yVal>
            <c:numRef>
              <c:f>(Sheet1!$C$3:$C$13,Sheet1!$C$16:$C$23,Sheet1!$C$27:$C$41)</c:f>
              <c:numCache>
                <c:formatCode>General</c:formatCode>
                <c:ptCount val="34"/>
                <c:pt idx="0">
                  <c:v>6.9925298000000016</c:v>
                </c:pt>
                <c:pt idx="1">
                  <c:v>3.7662478999999993</c:v>
                </c:pt>
                <c:pt idx="2">
                  <c:v>6.0515307999999983</c:v>
                </c:pt>
                <c:pt idx="3">
                  <c:v>5.1553415000000005</c:v>
                </c:pt>
                <c:pt idx="4">
                  <c:v>6.4548160000000045</c:v>
                </c:pt>
                <c:pt idx="5">
                  <c:v>6.5892445000000048</c:v>
                </c:pt>
                <c:pt idx="6">
                  <c:v>5.1105319999999992</c:v>
                </c:pt>
                <c:pt idx="7">
                  <c:v>5.110532000000001</c:v>
                </c:pt>
                <c:pt idx="8">
                  <c:v>5.4690079000000003</c:v>
                </c:pt>
                <c:pt idx="9">
                  <c:v>4.5968655000000025</c:v>
                </c:pt>
                <c:pt idx="10">
                  <c:v>6.4340538999999994</c:v>
                </c:pt>
                <c:pt idx="11">
                  <c:v>22.2517985</c:v>
                </c:pt>
                <c:pt idx="12">
                  <c:v>10.332478400000007</c:v>
                </c:pt>
                <c:pt idx="13">
                  <c:v>8.0471950000000021</c:v>
                </c:pt>
                <c:pt idx="14">
                  <c:v>10.018812</c:v>
                </c:pt>
                <c:pt idx="15">
                  <c:v>5.7171025999999951</c:v>
                </c:pt>
                <c:pt idx="16">
                  <c:v>10.601335200000007</c:v>
                </c:pt>
                <c:pt idx="17">
                  <c:v>19.787277300000003</c:v>
                </c:pt>
                <c:pt idx="18">
                  <c:v>9.5259075000000024</c:v>
                </c:pt>
                <c:pt idx="19">
                  <c:v>11.6975245</c:v>
                </c:pt>
                <c:pt idx="20">
                  <c:v>11.607905500000001</c:v>
                </c:pt>
                <c:pt idx="21">
                  <c:v>12.369666900000006</c:v>
                </c:pt>
                <c:pt idx="22">
                  <c:v>10.801335100000001</c:v>
                </c:pt>
                <c:pt idx="23">
                  <c:v>11.383858000000004</c:v>
                </c:pt>
                <c:pt idx="24">
                  <c:v>17.567565900000002</c:v>
                </c:pt>
                <c:pt idx="25">
                  <c:v>10.067957</c:v>
                </c:pt>
                <c:pt idx="26">
                  <c:v>9.3674317999999985</c:v>
                </c:pt>
                <c:pt idx="27">
                  <c:v>11.697524500000004</c:v>
                </c:pt>
                <c:pt idx="28">
                  <c:v>17.209090000000007</c:v>
                </c:pt>
                <c:pt idx="29">
                  <c:v>10.487668899999997</c:v>
                </c:pt>
                <c:pt idx="30">
                  <c:v>9.5018601000000036</c:v>
                </c:pt>
                <c:pt idx="31">
                  <c:v>23.168750500000005</c:v>
                </c:pt>
                <c:pt idx="32">
                  <c:v>20.704228999999994</c:v>
                </c:pt>
                <c:pt idx="33">
                  <c:v>6.7684829999999998</c:v>
                </c:pt>
              </c:numCache>
            </c:numRef>
          </c:yVal>
          <c:smooth val="0"/>
        </c:ser>
        <c:ser>
          <c:idx val="0"/>
          <c:order val="1"/>
          <c:tx>
            <c:v>L1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(Sheet1!$F$16:$F$25,Sheet1!$F$27)</c:f>
              <c:numCache>
                <c:formatCode>General</c:formatCode>
                <c:ptCount val="11"/>
                <c:pt idx="0">
                  <c:v>7.6923076923076916</c:v>
                </c:pt>
                <c:pt idx="1">
                  <c:v>7.6923076923076916</c:v>
                </c:pt>
                <c:pt idx="2">
                  <c:v>7.6923076923076916</c:v>
                </c:pt>
                <c:pt idx="3">
                  <c:v>7.6923076923076916</c:v>
                </c:pt>
                <c:pt idx="4">
                  <c:v>7.6923076923076916</c:v>
                </c:pt>
                <c:pt idx="5">
                  <c:v>7.6923076923076916</c:v>
                </c:pt>
                <c:pt idx="6">
                  <c:v>7.6923076923076916</c:v>
                </c:pt>
                <c:pt idx="7">
                  <c:v>7.6923076923076916</c:v>
                </c:pt>
                <c:pt idx="8">
                  <c:v>7.6923076923076916</c:v>
                </c:pt>
                <c:pt idx="9">
                  <c:v>7.6923076923076916</c:v>
                </c:pt>
                <c:pt idx="10">
                  <c:v>10.869565217391305</c:v>
                </c:pt>
              </c:numCache>
            </c:numRef>
          </c:xVal>
          <c:yVal>
            <c:numRef>
              <c:f>(Sheet1!$B$16:$B$25,Sheet1!$B$27)</c:f>
              <c:numCache>
                <c:formatCode>General</c:formatCode>
                <c:ptCount val="11"/>
                <c:pt idx="0">
                  <c:v>5.1761034999999955</c:v>
                </c:pt>
                <c:pt idx="1">
                  <c:v>8.4471950000000025</c:v>
                </c:pt>
                <c:pt idx="2">
                  <c:v>6.7444350000000002</c:v>
                </c:pt>
                <c:pt idx="3">
                  <c:v>5.8034363999999981</c:v>
                </c:pt>
                <c:pt idx="4">
                  <c:v>6.6100065999999993</c:v>
                </c:pt>
                <c:pt idx="5">
                  <c:v>9.7914790999999965</c:v>
                </c:pt>
                <c:pt idx="6">
                  <c:v>7.5958149000000024</c:v>
                </c:pt>
                <c:pt idx="7">
                  <c:v>6.6996254999999989</c:v>
                </c:pt>
                <c:pt idx="8">
                  <c:v>9.3433845999999985</c:v>
                </c:pt>
                <c:pt idx="9">
                  <c:v>12.076762500000001</c:v>
                </c:pt>
                <c:pt idx="10">
                  <c:v>15.730377499999999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849664"/>
        <c:axId val="186843784"/>
      </c:scatterChart>
      <c:valAx>
        <c:axId val="186849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43784"/>
        <c:crosses val="autoZero"/>
        <c:crossBetween val="midCat"/>
      </c:valAx>
      <c:valAx>
        <c:axId val="186843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49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</a:t>
            </a:r>
            <a:r>
              <a:rPr lang="en-US" baseline="0"/>
              <a:t> Multineedle Data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2238582677165355"/>
                  <c:y val="-0.298611840186643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Sheet2!$J$3:$J$5</c:f>
                <c:numCache>
                  <c:formatCode>General</c:formatCode>
                  <c:ptCount val="3"/>
                  <c:pt idx="0">
                    <c:v>0.91378120924600259</c:v>
                  </c:pt>
                  <c:pt idx="1">
                    <c:v>3.3981504579239998</c:v>
                  </c:pt>
                  <c:pt idx="2">
                    <c:v>3.3812940240413347</c:v>
                  </c:pt>
                </c:numCache>
              </c:numRef>
            </c:plus>
            <c:minus>
              <c:numRef>
                <c:f>Sheet2!$J$3:$J$5</c:f>
                <c:numCache>
                  <c:formatCode>General</c:formatCode>
                  <c:ptCount val="3"/>
                  <c:pt idx="0">
                    <c:v>0.91378120924600259</c:v>
                  </c:pt>
                  <c:pt idx="1">
                    <c:v>3.3981504579239998</c:v>
                  </c:pt>
                  <c:pt idx="2">
                    <c:v>3.3812940240413347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Sheet2!$H$3:$H$5</c:f>
              <c:numCache>
                <c:formatCode>General</c:formatCode>
                <c:ptCount val="3"/>
                <c:pt idx="0">
                  <c:v>4.8426150121065374</c:v>
                </c:pt>
                <c:pt idx="1">
                  <c:v>7.6923076923076916</c:v>
                </c:pt>
                <c:pt idx="2">
                  <c:v>10.869565217391305</c:v>
                </c:pt>
              </c:numCache>
            </c:numRef>
          </c:xVal>
          <c:yVal>
            <c:numRef>
              <c:f>Sheet2!$I$3:$I$5</c:f>
              <c:numCache>
                <c:formatCode>General</c:formatCode>
                <c:ptCount val="3"/>
                <c:pt idx="0">
                  <c:v>5.7434169600000002</c:v>
                </c:pt>
                <c:pt idx="1">
                  <c:v>9.1977249100000016</c:v>
                </c:pt>
                <c:pt idx="2">
                  <c:v>12.145301178947369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845352"/>
        <c:axId val="186850056"/>
      </c:scatterChart>
      <c:valAx>
        <c:axId val="186845352"/>
        <c:scaling>
          <c:orientation val="minMax"/>
          <c:min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50056"/>
        <c:crosses val="autoZero"/>
        <c:crossBetween val="midCat"/>
      </c:valAx>
      <c:valAx>
        <c:axId val="186850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45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Lung 2 6/5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(Sheet2!$E$4:$E$14,Sheet2!$E$18:$E$24,Sheet2!$F$28:$F$42)</c:f>
              <c:numCache>
                <c:formatCode>General</c:formatCode>
                <c:ptCount val="33"/>
                <c:pt idx="0">
                  <c:v>4.8426150121065374</c:v>
                </c:pt>
                <c:pt idx="1">
                  <c:v>4.8426150121065374</c:v>
                </c:pt>
                <c:pt idx="2">
                  <c:v>4.8426150121065374</c:v>
                </c:pt>
                <c:pt idx="3">
                  <c:v>4.8426150121065374</c:v>
                </c:pt>
                <c:pt idx="4">
                  <c:v>4.8426150121065374</c:v>
                </c:pt>
                <c:pt idx="5">
                  <c:v>4.8426150121065374</c:v>
                </c:pt>
                <c:pt idx="6">
                  <c:v>4.8426150121065374</c:v>
                </c:pt>
                <c:pt idx="7">
                  <c:v>4.8426150121065374</c:v>
                </c:pt>
                <c:pt idx="8">
                  <c:v>4.8426150121065374</c:v>
                </c:pt>
                <c:pt idx="9">
                  <c:v>4.8426150121065374</c:v>
                </c:pt>
                <c:pt idx="10">
                  <c:v>4.8426150121065374</c:v>
                </c:pt>
                <c:pt idx="11">
                  <c:v>7.6923076923076916</c:v>
                </c:pt>
                <c:pt idx="12">
                  <c:v>7.6923076923076916</c:v>
                </c:pt>
                <c:pt idx="13">
                  <c:v>7.6923076923076916</c:v>
                </c:pt>
                <c:pt idx="14">
                  <c:v>7.6923076923076916</c:v>
                </c:pt>
                <c:pt idx="15">
                  <c:v>7.6923076923076916</c:v>
                </c:pt>
                <c:pt idx="16">
                  <c:v>7.6923076923076916</c:v>
                </c:pt>
                <c:pt idx="17">
                  <c:v>7.6923076923076916</c:v>
                </c:pt>
                <c:pt idx="18">
                  <c:v>10.869565217391305</c:v>
                </c:pt>
                <c:pt idx="19">
                  <c:v>10.869565217391305</c:v>
                </c:pt>
                <c:pt idx="20">
                  <c:v>10.869565217391305</c:v>
                </c:pt>
                <c:pt idx="21">
                  <c:v>10.869565217391305</c:v>
                </c:pt>
                <c:pt idx="22">
                  <c:v>10.869565217391305</c:v>
                </c:pt>
                <c:pt idx="23">
                  <c:v>10.869565217391305</c:v>
                </c:pt>
                <c:pt idx="24">
                  <c:v>10.869565217391305</c:v>
                </c:pt>
                <c:pt idx="25">
                  <c:v>10.869565217391305</c:v>
                </c:pt>
                <c:pt idx="26">
                  <c:v>10.869565217391305</c:v>
                </c:pt>
                <c:pt idx="27">
                  <c:v>10.869565217391305</c:v>
                </c:pt>
                <c:pt idx="28">
                  <c:v>10.869565217391305</c:v>
                </c:pt>
                <c:pt idx="29">
                  <c:v>10.869565217391305</c:v>
                </c:pt>
                <c:pt idx="30">
                  <c:v>10.869565217391305</c:v>
                </c:pt>
                <c:pt idx="31">
                  <c:v>10.869565217391305</c:v>
                </c:pt>
                <c:pt idx="32">
                  <c:v>10.869565217391305</c:v>
                </c:pt>
              </c:numCache>
            </c:numRef>
          </c:xVal>
          <c:yVal>
            <c:numRef>
              <c:f>(Sheet2!$C$4:$C$14,Sheet2!$C$18:$C$24,Sheet2!$C$28:$C$42)</c:f>
              <c:numCache>
                <c:formatCode>General</c:formatCode>
                <c:ptCount val="33"/>
                <c:pt idx="0">
                  <c:v>6.9925298000000016</c:v>
                </c:pt>
                <c:pt idx="1">
                  <c:v>3.7662478999999993</c:v>
                </c:pt>
                <c:pt idx="2">
                  <c:v>6.0515307999999983</c:v>
                </c:pt>
                <c:pt idx="3">
                  <c:v>5.1553415000000005</c:v>
                </c:pt>
                <c:pt idx="4">
                  <c:v>6.4548160000000045</c:v>
                </c:pt>
                <c:pt idx="5">
                  <c:v>6.5892445000000048</c:v>
                </c:pt>
                <c:pt idx="6">
                  <c:v>5.1105319999999992</c:v>
                </c:pt>
                <c:pt idx="7">
                  <c:v>5.110532000000001</c:v>
                </c:pt>
                <c:pt idx="8">
                  <c:v>5.4690079000000003</c:v>
                </c:pt>
                <c:pt idx="9">
                  <c:v>4.5968655000000025</c:v>
                </c:pt>
                <c:pt idx="10">
                  <c:v>6.4340538999999994</c:v>
                </c:pt>
                <c:pt idx="11">
                  <c:v>10.332478400000007</c:v>
                </c:pt>
                <c:pt idx="12">
                  <c:v>8.0471950000000021</c:v>
                </c:pt>
                <c:pt idx="13">
                  <c:v>10.018812</c:v>
                </c:pt>
                <c:pt idx="14">
                  <c:v>5.7171025999999951</c:v>
                </c:pt>
                <c:pt idx="15">
                  <c:v>10.601335200000007</c:v>
                </c:pt>
                <c:pt idx="16">
                  <c:v>19.787277300000003</c:v>
                </c:pt>
                <c:pt idx="17">
                  <c:v>9.5259075000000024</c:v>
                </c:pt>
                <c:pt idx="18">
                  <c:v>11.6975245</c:v>
                </c:pt>
                <c:pt idx="19">
                  <c:v>11.607905500000001</c:v>
                </c:pt>
                <c:pt idx="20">
                  <c:v>12.369666900000006</c:v>
                </c:pt>
                <c:pt idx="21">
                  <c:v>10.801335100000001</c:v>
                </c:pt>
                <c:pt idx="22">
                  <c:v>11.383858000000004</c:v>
                </c:pt>
                <c:pt idx="23">
                  <c:v>17.567565900000002</c:v>
                </c:pt>
                <c:pt idx="24">
                  <c:v>10.067957</c:v>
                </c:pt>
                <c:pt idx="25">
                  <c:v>9.3674317999999985</c:v>
                </c:pt>
                <c:pt idx="26">
                  <c:v>11.697524500000004</c:v>
                </c:pt>
                <c:pt idx="27">
                  <c:v>17.209090000000007</c:v>
                </c:pt>
                <c:pt idx="28">
                  <c:v>10.487668899999997</c:v>
                </c:pt>
                <c:pt idx="29">
                  <c:v>9.5018601000000036</c:v>
                </c:pt>
                <c:pt idx="32">
                  <c:v>6.7684829999999998</c:v>
                </c:pt>
              </c:numCache>
            </c:numRef>
          </c:yVal>
          <c:smooth val="0"/>
        </c:ser>
        <c:ser>
          <c:idx val="1"/>
          <c:order val="1"/>
          <c:tx>
            <c:v>Lung 1 6/5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(Sheet2!$E$17:$E$26,Sheet2!$E$28)</c:f>
              <c:numCache>
                <c:formatCode>General</c:formatCode>
                <c:ptCount val="11"/>
                <c:pt idx="0">
                  <c:v>7.6923076923076916</c:v>
                </c:pt>
                <c:pt idx="1">
                  <c:v>7.6923076923076916</c:v>
                </c:pt>
                <c:pt idx="2">
                  <c:v>7.6923076923076916</c:v>
                </c:pt>
                <c:pt idx="3">
                  <c:v>7.6923076923076916</c:v>
                </c:pt>
                <c:pt idx="4">
                  <c:v>7.6923076923076916</c:v>
                </c:pt>
                <c:pt idx="5">
                  <c:v>7.6923076923076916</c:v>
                </c:pt>
                <c:pt idx="6">
                  <c:v>7.6923076923076916</c:v>
                </c:pt>
                <c:pt idx="7">
                  <c:v>7.6923076923076916</c:v>
                </c:pt>
                <c:pt idx="8">
                  <c:v>7.6923076923076916</c:v>
                </c:pt>
                <c:pt idx="9">
                  <c:v>7.6923076923076916</c:v>
                </c:pt>
                <c:pt idx="10">
                  <c:v>10.869565217391305</c:v>
                </c:pt>
              </c:numCache>
            </c:numRef>
          </c:xVal>
          <c:yVal>
            <c:numRef>
              <c:f>(Sheet2!$B$17:$B$26,Sheet2!$B$28)</c:f>
              <c:numCache>
                <c:formatCode>General</c:formatCode>
                <c:ptCount val="11"/>
                <c:pt idx="0">
                  <c:v>5.1761034999999955</c:v>
                </c:pt>
                <c:pt idx="1">
                  <c:v>8.4471950000000025</c:v>
                </c:pt>
                <c:pt idx="2">
                  <c:v>6.7444350000000002</c:v>
                </c:pt>
                <c:pt idx="3">
                  <c:v>5.8034363999999981</c:v>
                </c:pt>
                <c:pt idx="4">
                  <c:v>6.6100065999999993</c:v>
                </c:pt>
                <c:pt idx="5">
                  <c:v>9.7914790999999965</c:v>
                </c:pt>
                <c:pt idx="6">
                  <c:v>7.5958149000000024</c:v>
                </c:pt>
                <c:pt idx="7">
                  <c:v>6.6996254999999989</c:v>
                </c:pt>
                <c:pt idx="8">
                  <c:v>9.3433845999999985</c:v>
                </c:pt>
                <c:pt idx="9">
                  <c:v>12.076762500000001</c:v>
                </c:pt>
                <c:pt idx="10">
                  <c:v>15.730377499999999</c:v>
                </c:pt>
              </c:numCache>
            </c:numRef>
          </c:yVal>
          <c:smooth val="0"/>
        </c:ser>
        <c:ser>
          <c:idx val="2"/>
          <c:order val="2"/>
          <c:tx>
            <c:v>Lung 5/5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(Sheet2!$F$4:$F$7,Sheet2!$G$17:$G$19,Sheet2!$G$28:$G$32)</c:f>
              <c:numCache>
                <c:formatCode>General</c:formatCode>
                <c:ptCount val="12"/>
                <c:pt idx="0">
                  <c:v>4.8426150121065374</c:v>
                </c:pt>
                <c:pt idx="1">
                  <c:v>4.8426150121065374</c:v>
                </c:pt>
                <c:pt idx="2">
                  <c:v>4.8426150121065374</c:v>
                </c:pt>
                <c:pt idx="3">
                  <c:v>4.8426150121065374</c:v>
                </c:pt>
                <c:pt idx="4">
                  <c:v>7.6923076923076916</c:v>
                </c:pt>
                <c:pt idx="5">
                  <c:v>7.6923076923076916</c:v>
                </c:pt>
                <c:pt idx="6">
                  <c:v>7.6923076923076916</c:v>
                </c:pt>
                <c:pt idx="7">
                  <c:v>10.869565217391305</c:v>
                </c:pt>
                <c:pt idx="8">
                  <c:v>10.869565217391305</c:v>
                </c:pt>
                <c:pt idx="9">
                  <c:v>10.869565217391305</c:v>
                </c:pt>
                <c:pt idx="10">
                  <c:v>10.869565217391305</c:v>
                </c:pt>
                <c:pt idx="11">
                  <c:v>10.869565217391305</c:v>
                </c:pt>
              </c:numCache>
            </c:numRef>
          </c:xVal>
          <c:yVal>
            <c:numRef>
              <c:f>(Sheet2!$D$4:$D$7,Sheet2!$D$17:$D$19,Sheet2!$D$28:$D$32)</c:f>
              <c:numCache>
                <c:formatCode>General</c:formatCode>
                <c:ptCount val="12"/>
                <c:pt idx="0">
                  <c:v>5.668245899999997</c:v>
                </c:pt>
                <c:pt idx="1">
                  <c:v>5.7130553999999965</c:v>
                </c:pt>
                <c:pt idx="2">
                  <c:v>7.102148699999999</c:v>
                </c:pt>
                <c:pt idx="3">
                  <c:v>5.9371025999999958</c:v>
                </c:pt>
                <c:pt idx="4">
                  <c:v>8.0360519000000004</c:v>
                </c:pt>
                <c:pt idx="5">
                  <c:v>8.9322412</c:v>
                </c:pt>
                <c:pt idx="6">
                  <c:v>14.667854000000005</c:v>
                </c:pt>
                <c:pt idx="7">
                  <c:v>13.016999199999997</c:v>
                </c:pt>
                <c:pt idx="8">
                  <c:v>6.6540540000000004</c:v>
                </c:pt>
                <c:pt idx="9">
                  <c:v>12.434476300000002</c:v>
                </c:pt>
                <c:pt idx="10">
                  <c:v>19.379944999999999</c:v>
                </c:pt>
                <c:pt idx="11">
                  <c:v>13.016999200000001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844568"/>
        <c:axId val="186845744"/>
      </c:scatterChart>
      <c:valAx>
        <c:axId val="186844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45744"/>
        <c:crosses val="autoZero"/>
        <c:crossBetween val="midCat"/>
      </c:valAx>
      <c:valAx>
        <c:axId val="18684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44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506730</xdr:colOff>
      <xdr:row>0</xdr:row>
      <xdr:rowOff>102870</xdr:rowOff>
    </xdr:from>
    <xdr:to>
      <xdr:col>19</xdr:col>
      <xdr:colOff>201930</xdr:colOff>
      <xdr:row>15</xdr:row>
      <xdr:rowOff>102870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171450</xdr:colOff>
      <xdr:row>16</xdr:row>
      <xdr:rowOff>57150</xdr:rowOff>
    </xdr:from>
    <xdr:to>
      <xdr:col>19</xdr:col>
      <xdr:colOff>476250</xdr:colOff>
      <xdr:row>31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582930</xdr:colOff>
      <xdr:row>2</xdr:row>
      <xdr:rowOff>41910</xdr:rowOff>
    </xdr:from>
    <xdr:to>
      <xdr:col>17</xdr:col>
      <xdr:colOff>278130</xdr:colOff>
      <xdr:row>17</xdr:row>
      <xdr:rowOff>41910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571500</xdr:colOff>
      <xdr:row>17</xdr:row>
      <xdr:rowOff>60960</xdr:rowOff>
    </xdr:from>
    <xdr:to>
      <xdr:col>17</xdr:col>
      <xdr:colOff>266700</xdr:colOff>
      <xdr:row>32</xdr:row>
      <xdr:rowOff>60960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workbookViewId="0">
      <selection activeCell="D17" sqref="D17:D18"/>
    </sheetView>
  </sheetViews>
  <sheetFormatPr defaultRowHeight="14.4" x14ac:dyDescent="0.3"/>
  <cols>
    <col min="4" max="5" width="8.88671875" style="3"/>
  </cols>
  <sheetData>
    <row r="1" spans="1:10" x14ac:dyDescent="0.3">
      <c r="A1" t="s">
        <v>0</v>
      </c>
      <c r="D1" s="4">
        <v>42209</v>
      </c>
      <c r="G1" t="s">
        <v>9</v>
      </c>
      <c r="I1" t="s">
        <v>8</v>
      </c>
    </row>
    <row r="2" spans="1:10" x14ac:dyDescent="0.3">
      <c r="A2" t="s">
        <v>1</v>
      </c>
      <c r="B2" t="s">
        <v>4</v>
      </c>
      <c r="C2" t="s">
        <v>5</v>
      </c>
      <c r="D2" s="3" t="s">
        <v>4</v>
      </c>
      <c r="E2" s="3" t="s">
        <v>5</v>
      </c>
      <c r="F2" t="s">
        <v>7</v>
      </c>
      <c r="G2">
        <f>2/0.413</f>
        <v>4.8426150121065374</v>
      </c>
      <c r="H2" t="s">
        <v>1</v>
      </c>
      <c r="I2">
        <f>AVERAGE(C3:C13)</f>
        <v>5.6118819818181827</v>
      </c>
      <c r="J2">
        <f>STDEV(C3:C13)</f>
        <v>0.98027500431482772</v>
      </c>
    </row>
    <row r="3" spans="1:10" x14ac:dyDescent="0.3">
      <c r="B3" t="s">
        <v>6</v>
      </c>
      <c r="C3">
        <v>6.9925298000000016</v>
      </c>
      <c r="F3">
        <f>2/0.413</f>
        <v>4.8426150121065374</v>
      </c>
      <c r="G3">
        <f>2/0.26</f>
        <v>7.6923076923076916</v>
      </c>
      <c r="H3" t="s">
        <v>2</v>
      </c>
      <c r="I3">
        <f>AVERAGE(B16:C25)</f>
        <v>9.6983416444444472</v>
      </c>
      <c r="J3">
        <f>STDEV(B16:C25)</f>
        <v>4.5630005307525803</v>
      </c>
    </row>
    <row r="4" spans="1:10" x14ac:dyDescent="0.3">
      <c r="C4">
        <v>3.7662478999999993</v>
      </c>
      <c r="F4">
        <f t="shared" ref="F4:F13" si="0">2/0.413</f>
        <v>4.8426150121065374</v>
      </c>
      <c r="G4">
        <f>2/0.184</f>
        <v>10.869565217391305</v>
      </c>
      <c r="H4" t="s">
        <v>3</v>
      </c>
      <c r="I4">
        <f>AVERAGE(B27:C41)</f>
        <v>13.133201762500004</v>
      </c>
      <c r="J4">
        <f>STDEV(B27:C41)</f>
        <v>4.4785116756212666</v>
      </c>
    </row>
    <row r="5" spans="1:10" x14ac:dyDescent="0.3">
      <c r="C5">
        <v>6.0515307999999983</v>
      </c>
      <c r="F5">
        <f t="shared" si="0"/>
        <v>4.8426150121065374</v>
      </c>
    </row>
    <row r="6" spans="1:10" x14ac:dyDescent="0.3">
      <c r="C6">
        <v>5.1553415000000005</v>
      </c>
      <c r="F6">
        <f t="shared" si="0"/>
        <v>4.8426150121065374</v>
      </c>
    </row>
    <row r="7" spans="1:10" x14ac:dyDescent="0.3">
      <c r="C7">
        <v>6.4548160000000045</v>
      </c>
      <c r="F7">
        <f t="shared" si="0"/>
        <v>4.8426150121065374</v>
      </c>
    </row>
    <row r="8" spans="1:10" x14ac:dyDescent="0.3">
      <c r="C8">
        <v>6.5892445000000048</v>
      </c>
      <c r="F8">
        <f t="shared" si="0"/>
        <v>4.8426150121065374</v>
      </c>
    </row>
    <row r="9" spans="1:10" x14ac:dyDescent="0.3">
      <c r="C9">
        <v>5.1105319999999992</v>
      </c>
      <c r="F9">
        <f t="shared" si="0"/>
        <v>4.8426150121065374</v>
      </c>
    </row>
    <row r="10" spans="1:10" x14ac:dyDescent="0.3">
      <c r="C10">
        <v>5.110532000000001</v>
      </c>
      <c r="F10">
        <f t="shared" si="0"/>
        <v>4.8426150121065374</v>
      </c>
    </row>
    <row r="11" spans="1:10" x14ac:dyDescent="0.3">
      <c r="C11">
        <v>5.4690079000000003</v>
      </c>
      <c r="F11">
        <f t="shared" si="0"/>
        <v>4.8426150121065374</v>
      </c>
    </row>
    <row r="12" spans="1:10" x14ac:dyDescent="0.3">
      <c r="C12">
        <v>4.5968655000000025</v>
      </c>
      <c r="F12">
        <f t="shared" si="0"/>
        <v>4.8426150121065374</v>
      </c>
    </row>
    <row r="13" spans="1:10" x14ac:dyDescent="0.3">
      <c r="C13">
        <v>6.4340538999999994</v>
      </c>
      <c r="F13">
        <f t="shared" si="0"/>
        <v>4.8426150121065374</v>
      </c>
    </row>
    <row r="16" spans="1:10" x14ac:dyDescent="0.3">
      <c r="A16" t="s">
        <v>2</v>
      </c>
      <c r="B16">
        <v>5.1761034999999955</v>
      </c>
      <c r="C16">
        <v>22.2517985</v>
      </c>
      <c r="D16" s="5">
        <v>12.206000399999997</v>
      </c>
      <c r="F16">
        <f>2/0.26</f>
        <v>7.6923076923076916</v>
      </c>
      <c r="G16">
        <f>2/0.26</f>
        <v>7.6923076923076916</v>
      </c>
    </row>
    <row r="17" spans="1:7" x14ac:dyDescent="0.3">
      <c r="B17">
        <v>8.4471950000000025</v>
      </c>
      <c r="C17">
        <v>10.332478400000007</v>
      </c>
      <c r="D17" s="5"/>
      <c r="F17">
        <f t="shared" ref="F17:G25" si="1">2/0.26</f>
        <v>7.6923076923076916</v>
      </c>
      <c r="G17">
        <f t="shared" si="1"/>
        <v>7.6923076923076916</v>
      </c>
    </row>
    <row r="18" spans="1:7" x14ac:dyDescent="0.3">
      <c r="B18">
        <v>6.7444350000000002</v>
      </c>
      <c r="C18">
        <v>8.0471950000000021</v>
      </c>
      <c r="D18" s="5"/>
      <c r="F18">
        <f t="shared" si="1"/>
        <v>7.6923076923076916</v>
      </c>
      <c r="G18">
        <f t="shared" si="1"/>
        <v>7.6923076923076916</v>
      </c>
    </row>
    <row r="19" spans="1:7" x14ac:dyDescent="0.3">
      <c r="B19">
        <v>5.8034363999999981</v>
      </c>
      <c r="C19">
        <v>10.018812</v>
      </c>
      <c r="D19" s="5">
        <v>7.3217676999999943</v>
      </c>
      <c r="F19">
        <f t="shared" si="1"/>
        <v>7.6923076923076916</v>
      </c>
      <c r="G19">
        <f t="shared" si="1"/>
        <v>7.6923076923076916</v>
      </c>
    </row>
    <row r="20" spans="1:7" x14ac:dyDescent="0.3">
      <c r="B20">
        <v>6.6100065999999993</v>
      </c>
      <c r="C20">
        <v>5.7171025999999951</v>
      </c>
      <c r="D20" s="5">
        <v>29.27841089999999</v>
      </c>
      <c r="F20">
        <f t="shared" si="1"/>
        <v>7.6923076923076916</v>
      </c>
      <c r="G20">
        <f t="shared" si="1"/>
        <v>7.6923076923076916</v>
      </c>
    </row>
    <row r="21" spans="1:7" x14ac:dyDescent="0.3">
      <c r="B21">
        <v>9.7914790999999965</v>
      </c>
      <c r="C21">
        <v>10.601335200000007</v>
      </c>
      <c r="D21" s="5">
        <v>6.8288633999999986</v>
      </c>
      <c r="F21">
        <f t="shared" si="1"/>
        <v>7.6923076923076916</v>
      </c>
      <c r="G21">
        <f t="shared" si="1"/>
        <v>7.6923076923076916</v>
      </c>
    </row>
    <row r="22" spans="1:7" x14ac:dyDescent="0.3">
      <c r="B22">
        <v>7.5958149000000024</v>
      </c>
      <c r="C22">
        <v>19.787277300000003</v>
      </c>
      <c r="D22" s="5">
        <v>6.291149700000001</v>
      </c>
      <c r="F22">
        <f t="shared" si="1"/>
        <v>7.6923076923076916</v>
      </c>
      <c r="G22">
        <f t="shared" si="1"/>
        <v>7.6923076923076916</v>
      </c>
    </row>
    <row r="23" spans="1:7" x14ac:dyDescent="0.3">
      <c r="B23">
        <v>6.6996254999999989</v>
      </c>
      <c r="C23">
        <v>9.5259075000000024</v>
      </c>
      <c r="D23" s="5">
        <v>4.0954858999999946</v>
      </c>
      <c r="F23">
        <f t="shared" si="1"/>
        <v>7.6923076923076916</v>
      </c>
      <c r="G23">
        <f t="shared" si="1"/>
        <v>7.6923076923076916</v>
      </c>
    </row>
    <row r="24" spans="1:7" x14ac:dyDescent="0.3">
      <c r="B24">
        <v>9.3433845999999985</v>
      </c>
      <c r="D24" s="5">
        <v>5.1261034999999975</v>
      </c>
      <c r="F24">
        <f t="shared" si="1"/>
        <v>7.6923076923076916</v>
      </c>
      <c r="G24">
        <f t="shared" si="1"/>
        <v>7.6923076923076916</v>
      </c>
    </row>
    <row r="25" spans="1:7" x14ac:dyDescent="0.3">
      <c r="B25">
        <v>12.076762500000001</v>
      </c>
      <c r="D25" s="5">
        <v>6.4703876999999981</v>
      </c>
      <c r="F25">
        <f t="shared" si="1"/>
        <v>7.6923076923076916</v>
      </c>
      <c r="G25">
        <f t="shared" si="1"/>
        <v>7.6923076923076916</v>
      </c>
    </row>
    <row r="26" spans="1:7" x14ac:dyDescent="0.3">
      <c r="D26" s="5">
        <v>10.682478499999997</v>
      </c>
    </row>
    <row r="27" spans="1:7" x14ac:dyDescent="0.3">
      <c r="A27" t="s">
        <v>3</v>
      </c>
      <c r="B27">
        <v>15.730377499999999</v>
      </c>
      <c r="C27">
        <v>11.6975245</v>
      </c>
      <c r="D27" s="5">
        <v>14.356855399999999</v>
      </c>
      <c r="F27">
        <f>2/0.184</f>
        <v>10.869565217391305</v>
      </c>
      <c r="G27">
        <f>2/0.184</f>
        <v>10.869565217391305</v>
      </c>
    </row>
    <row r="28" spans="1:7" x14ac:dyDescent="0.3">
      <c r="C28">
        <v>11.607905500000001</v>
      </c>
      <c r="D28" s="5">
        <v>7.8594809999999935</v>
      </c>
      <c r="G28">
        <f t="shared" ref="G28:G41" si="2">2/0.184</f>
        <v>10.869565217391305</v>
      </c>
    </row>
    <row r="29" spans="1:7" x14ac:dyDescent="0.3">
      <c r="C29">
        <v>12.369666900000006</v>
      </c>
      <c r="D29" s="5">
        <v>6.0222931999999956</v>
      </c>
      <c r="G29">
        <f t="shared" si="2"/>
        <v>10.869565217391305</v>
      </c>
    </row>
    <row r="30" spans="1:7" x14ac:dyDescent="0.3">
      <c r="C30">
        <v>10.801335100000001</v>
      </c>
      <c r="D30" s="5">
        <v>13.371046600000003</v>
      </c>
      <c r="G30">
        <f t="shared" si="2"/>
        <v>10.869565217391305</v>
      </c>
    </row>
    <row r="31" spans="1:7" x14ac:dyDescent="0.3">
      <c r="C31">
        <v>11.383858000000004</v>
      </c>
      <c r="D31" s="5">
        <v>4.3195330999999939</v>
      </c>
      <c r="G31">
        <f t="shared" si="2"/>
        <v>10.869565217391305</v>
      </c>
    </row>
    <row r="32" spans="1:7" x14ac:dyDescent="0.3">
      <c r="C32">
        <v>17.567565900000002</v>
      </c>
      <c r="D32" s="5"/>
      <c r="G32">
        <f t="shared" si="2"/>
        <v>10.869565217391305</v>
      </c>
    </row>
    <row r="33" spans="3:7" x14ac:dyDescent="0.3">
      <c r="C33">
        <v>10.067957</v>
      </c>
      <c r="D33" s="5">
        <v>7.2769581999999957</v>
      </c>
      <c r="G33">
        <f t="shared" si="2"/>
        <v>10.869565217391305</v>
      </c>
    </row>
    <row r="34" spans="3:7" x14ac:dyDescent="0.3">
      <c r="C34">
        <v>9.3674317999999985</v>
      </c>
      <c r="D34" s="5">
        <v>7.0529108999999961</v>
      </c>
      <c r="G34">
        <f t="shared" si="2"/>
        <v>10.869565217391305</v>
      </c>
    </row>
    <row r="35" spans="3:7" x14ac:dyDescent="0.3">
      <c r="C35">
        <v>11.697524500000004</v>
      </c>
      <c r="D35" s="5">
        <v>4.3643425999999952</v>
      </c>
      <c r="G35">
        <f t="shared" si="2"/>
        <v>10.869565217391305</v>
      </c>
    </row>
    <row r="36" spans="3:7" x14ac:dyDescent="0.3">
      <c r="C36">
        <v>17.209090000000007</v>
      </c>
      <c r="D36" s="5">
        <v>8.800480499999999</v>
      </c>
      <c r="G36">
        <f t="shared" si="2"/>
        <v>10.869565217391305</v>
      </c>
    </row>
    <row r="37" spans="3:7" x14ac:dyDescent="0.3">
      <c r="C37">
        <v>10.487668899999997</v>
      </c>
      <c r="D37" s="5">
        <v>5.5293888999999972</v>
      </c>
      <c r="G37">
        <f t="shared" si="2"/>
        <v>10.869565217391305</v>
      </c>
    </row>
    <row r="38" spans="3:7" x14ac:dyDescent="0.3">
      <c r="C38">
        <v>9.5018601000000036</v>
      </c>
      <c r="G38">
        <f t="shared" si="2"/>
        <v>10.869565217391305</v>
      </c>
    </row>
    <row r="39" spans="3:7" x14ac:dyDescent="0.3">
      <c r="C39">
        <v>23.168750500000005</v>
      </c>
      <c r="G39">
        <f t="shared" si="2"/>
        <v>10.869565217391305</v>
      </c>
    </row>
    <row r="40" spans="3:7" x14ac:dyDescent="0.3">
      <c r="C40">
        <v>20.704228999999994</v>
      </c>
      <c r="G40">
        <f t="shared" si="2"/>
        <v>10.869565217391305</v>
      </c>
    </row>
    <row r="41" spans="3:7" x14ac:dyDescent="0.3">
      <c r="C41">
        <v>6.7684829999999998</v>
      </c>
      <c r="G41">
        <f t="shared" si="2"/>
        <v>10.869565217391305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opLeftCell="A10" workbookViewId="0">
      <selection activeCell="F30" sqref="F30"/>
    </sheetView>
  </sheetViews>
  <sheetFormatPr defaultRowHeight="14.4" x14ac:dyDescent="0.3"/>
  <sheetData>
    <row r="1" spans="1:10" x14ac:dyDescent="0.3">
      <c r="A1" t="s">
        <v>10</v>
      </c>
      <c r="F1" s="3"/>
    </row>
    <row r="2" spans="1:10" x14ac:dyDescent="0.3">
      <c r="A2" t="s">
        <v>0</v>
      </c>
      <c r="F2" s="3"/>
      <c r="G2" s="3"/>
      <c r="H2" t="s">
        <v>9</v>
      </c>
    </row>
    <row r="3" spans="1:10" x14ac:dyDescent="0.3">
      <c r="A3" t="s">
        <v>1</v>
      </c>
      <c r="B3" t="s">
        <v>4</v>
      </c>
      <c r="C3" t="s">
        <v>5</v>
      </c>
      <c r="E3" t="s">
        <v>7</v>
      </c>
      <c r="F3" s="3"/>
      <c r="G3" s="3"/>
      <c r="H3">
        <f>2/0.413</f>
        <v>4.8426150121065374</v>
      </c>
      <c r="I3">
        <f>AVERAGE(C4:D14)</f>
        <v>5.7434169600000002</v>
      </c>
      <c r="J3">
        <f>STDEV(C4:D14)</f>
        <v>0.91378120924600259</v>
      </c>
    </row>
    <row r="4" spans="1:10" x14ac:dyDescent="0.3">
      <c r="B4" t="s">
        <v>6</v>
      </c>
      <c r="C4">
        <v>6.9925298000000016</v>
      </c>
      <c r="D4" s="1">
        <v>5.668245899999997</v>
      </c>
      <c r="E4">
        <f>2/0.413</f>
        <v>4.8426150121065374</v>
      </c>
      <c r="F4" s="3">
        <f>2/0.413</f>
        <v>4.8426150121065374</v>
      </c>
      <c r="G4" s="3"/>
      <c r="H4">
        <f>2/0.26</f>
        <v>7.6923076923076916</v>
      </c>
      <c r="I4">
        <f>AVERAGE(B17:D26)</f>
        <v>9.1977249100000016</v>
      </c>
      <c r="J4">
        <f>STDEV(B17:D27)</f>
        <v>3.3981504579239998</v>
      </c>
    </row>
    <row r="5" spans="1:10" x14ac:dyDescent="0.3">
      <c r="C5">
        <v>3.7662478999999993</v>
      </c>
      <c r="D5" s="1">
        <v>5.7130553999999965</v>
      </c>
      <c r="E5">
        <f t="shared" ref="E5:F14" si="0">2/0.413</f>
        <v>4.8426150121065374</v>
      </c>
      <c r="F5" s="3">
        <f t="shared" si="0"/>
        <v>4.8426150121065374</v>
      </c>
      <c r="G5" s="3"/>
      <c r="H5">
        <f>2/0.184</f>
        <v>10.869565217391305</v>
      </c>
      <c r="I5">
        <f>AVERAGE(B28:D42)</f>
        <v>12.145301178947369</v>
      </c>
      <c r="J5">
        <f>STDEV(B28:D42)</f>
        <v>3.3812940240413347</v>
      </c>
    </row>
    <row r="6" spans="1:10" x14ac:dyDescent="0.3">
      <c r="C6">
        <v>6.0515307999999983</v>
      </c>
      <c r="D6" s="1">
        <v>7.102148699999999</v>
      </c>
      <c r="E6">
        <f t="shared" si="0"/>
        <v>4.8426150121065374</v>
      </c>
      <c r="F6" s="3">
        <f t="shared" si="0"/>
        <v>4.8426150121065374</v>
      </c>
      <c r="G6" s="3"/>
    </row>
    <row r="7" spans="1:10" x14ac:dyDescent="0.3">
      <c r="C7">
        <v>5.1553415000000005</v>
      </c>
      <c r="D7" s="1">
        <v>5.9371025999999958</v>
      </c>
      <c r="E7">
        <f t="shared" si="0"/>
        <v>4.8426150121065374</v>
      </c>
      <c r="F7" s="3">
        <f t="shared" si="0"/>
        <v>4.8426150121065374</v>
      </c>
      <c r="G7" s="3"/>
    </row>
    <row r="8" spans="1:10" x14ac:dyDescent="0.3">
      <c r="C8">
        <v>6.4548160000000045</v>
      </c>
      <c r="E8">
        <f t="shared" si="0"/>
        <v>4.8426150121065374</v>
      </c>
      <c r="G8" s="3"/>
    </row>
    <row r="9" spans="1:10" x14ac:dyDescent="0.3">
      <c r="C9">
        <v>6.5892445000000048</v>
      </c>
      <c r="E9">
        <f t="shared" si="0"/>
        <v>4.8426150121065374</v>
      </c>
    </row>
    <row r="10" spans="1:10" x14ac:dyDescent="0.3">
      <c r="C10">
        <v>5.1105319999999992</v>
      </c>
      <c r="E10">
        <f t="shared" si="0"/>
        <v>4.8426150121065374</v>
      </c>
    </row>
    <row r="11" spans="1:10" x14ac:dyDescent="0.3">
      <c r="C11">
        <v>5.110532000000001</v>
      </c>
      <c r="E11">
        <f t="shared" si="0"/>
        <v>4.8426150121065374</v>
      </c>
    </row>
    <row r="12" spans="1:10" x14ac:dyDescent="0.3">
      <c r="C12">
        <v>5.4690079000000003</v>
      </c>
      <c r="E12">
        <f t="shared" si="0"/>
        <v>4.8426150121065374</v>
      </c>
    </row>
    <row r="13" spans="1:10" x14ac:dyDescent="0.3">
      <c r="C13">
        <v>4.5968655000000025</v>
      </c>
      <c r="E13">
        <f t="shared" si="0"/>
        <v>4.8426150121065374</v>
      </c>
    </row>
    <row r="14" spans="1:10" x14ac:dyDescent="0.3">
      <c r="C14">
        <v>6.4340538999999994</v>
      </c>
      <c r="E14">
        <f t="shared" si="0"/>
        <v>4.8426150121065374</v>
      </c>
    </row>
    <row r="17" spans="1:7" x14ac:dyDescent="0.3">
      <c r="A17" t="s">
        <v>2</v>
      </c>
      <c r="B17">
        <v>5.1761034999999955</v>
      </c>
      <c r="D17" s="2">
        <v>8.0360519000000004</v>
      </c>
      <c r="E17">
        <f>2/0.26</f>
        <v>7.6923076923076916</v>
      </c>
      <c r="F17">
        <f>2/0.26</f>
        <v>7.6923076923076916</v>
      </c>
      <c r="G17" s="3">
        <f>2/0.26</f>
        <v>7.6923076923076916</v>
      </c>
    </row>
    <row r="18" spans="1:7" x14ac:dyDescent="0.3">
      <c r="B18">
        <v>8.4471950000000025</v>
      </c>
      <c r="C18">
        <v>10.332478400000007</v>
      </c>
      <c r="D18" s="2">
        <v>8.9322412</v>
      </c>
      <c r="E18">
        <f t="shared" ref="E18:G26" si="1">2/0.26</f>
        <v>7.6923076923076916</v>
      </c>
      <c r="F18">
        <f t="shared" si="1"/>
        <v>7.6923076923076916</v>
      </c>
      <c r="G18" s="3">
        <f t="shared" si="1"/>
        <v>7.6923076923076916</v>
      </c>
    </row>
    <row r="19" spans="1:7" x14ac:dyDescent="0.3">
      <c r="B19">
        <v>6.7444350000000002</v>
      </c>
      <c r="C19">
        <v>8.0471950000000021</v>
      </c>
      <c r="D19" s="2">
        <v>14.667854000000005</v>
      </c>
      <c r="E19">
        <f t="shared" si="1"/>
        <v>7.6923076923076916</v>
      </c>
      <c r="F19">
        <f t="shared" si="1"/>
        <v>7.6923076923076916</v>
      </c>
      <c r="G19" s="3">
        <f t="shared" si="1"/>
        <v>7.6923076923076916</v>
      </c>
    </row>
    <row r="20" spans="1:7" x14ac:dyDescent="0.3">
      <c r="B20">
        <v>5.8034363999999981</v>
      </c>
      <c r="C20">
        <v>10.018812</v>
      </c>
      <c r="E20">
        <f t="shared" si="1"/>
        <v>7.6923076923076916</v>
      </c>
      <c r="F20">
        <f t="shared" si="1"/>
        <v>7.6923076923076916</v>
      </c>
    </row>
    <row r="21" spans="1:7" x14ac:dyDescent="0.3">
      <c r="B21">
        <v>6.6100065999999993</v>
      </c>
      <c r="C21">
        <v>5.7171025999999951</v>
      </c>
      <c r="E21">
        <f t="shared" si="1"/>
        <v>7.6923076923076916</v>
      </c>
      <c r="F21">
        <f t="shared" si="1"/>
        <v>7.6923076923076916</v>
      </c>
    </row>
    <row r="22" spans="1:7" x14ac:dyDescent="0.3">
      <c r="B22">
        <v>9.7914790999999965</v>
      </c>
      <c r="C22">
        <v>10.601335200000007</v>
      </c>
      <c r="E22">
        <f t="shared" si="1"/>
        <v>7.6923076923076916</v>
      </c>
      <c r="F22">
        <f t="shared" si="1"/>
        <v>7.6923076923076916</v>
      </c>
    </row>
    <row r="23" spans="1:7" x14ac:dyDescent="0.3">
      <c r="B23">
        <v>7.5958149000000024</v>
      </c>
      <c r="C23">
        <v>19.787277300000003</v>
      </c>
      <c r="E23">
        <f t="shared" si="1"/>
        <v>7.6923076923076916</v>
      </c>
      <c r="F23">
        <f t="shared" si="1"/>
        <v>7.6923076923076916</v>
      </c>
    </row>
    <row r="24" spans="1:7" x14ac:dyDescent="0.3">
      <c r="B24">
        <v>6.6996254999999989</v>
      </c>
      <c r="C24">
        <v>9.5259075000000024</v>
      </c>
      <c r="E24">
        <f t="shared" si="1"/>
        <v>7.6923076923076916</v>
      </c>
      <c r="F24">
        <f t="shared" si="1"/>
        <v>7.6923076923076916</v>
      </c>
    </row>
    <row r="25" spans="1:7" x14ac:dyDescent="0.3">
      <c r="B25">
        <v>9.3433845999999985</v>
      </c>
      <c r="E25">
        <f t="shared" si="1"/>
        <v>7.6923076923076916</v>
      </c>
      <c r="F25">
        <f t="shared" si="1"/>
        <v>7.6923076923076916</v>
      </c>
    </row>
    <row r="26" spans="1:7" x14ac:dyDescent="0.3">
      <c r="B26">
        <v>12.076762500000001</v>
      </c>
      <c r="E26">
        <f t="shared" si="1"/>
        <v>7.6923076923076916</v>
      </c>
      <c r="F26">
        <f t="shared" si="1"/>
        <v>7.6923076923076916</v>
      </c>
    </row>
    <row r="28" spans="1:7" x14ac:dyDescent="0.3">
      <c r="A28" t="s">
        <v>3</v>
      </c>
      <c r="B28">
        <v>15.730377499999999</v>
      </c>
      <c r="C28">
        <v>11.6975245</v>
      </c>
      <c r="D28" s="3">
        <v>13.016999199999997</v>
      </c>
      <c r="E28">
        <f>2/0.184</f>
        <v>10.869565217391305</v>
      </c>
      <c r="F28">
        <f>2/0.184</f>
        <v>10.869565217391305</v>
      </c>
      <c r="G28" s="3">
        <f>2/0.184</f>
        <v>10.869565217391305</v>
      </c>
    </row>
    <row r="29" spans="1:7" x14ac:dyDescent="0.3">
      <c r="C29">
        <v>11.607905500000001</v>
      </c>
      <c r="D29" s="3">
        <v>6.6540540000000004</v>
      </c>
      <c r="F29">
        <f t="shared" ref="F29:G42" si="2">2/0.184</f>
        <v>10.869565217391305</v>
      </c>
      <c r="G29" s="3">
        <f t="shared" si="2"/>
        <v>10.869565217391305</v>
      </c>
    </row>
    <row r="30" spans="1:7" x14ac:dyDescent="0.3">
      <c r="C30">
        <v>12.369666900000006</v>
      </c>
      <c r="D30" s="3">
        <v>12.434476300000002</v>
      </c>
      <c r="F30">
        <f t="shared" si="2"/>
        <v>10.869565217391305</v>
      </c>
      <c r="G30" s="3">
        <f t="shared" si="2"/>
        <v>10.869565217391305</v>
      </c>
    </row>
    <row r="31" spans="1:7" x14ac:dyDescent="0.3">
      <c r="C31">
        <v>10.801335100000001</v>
      </c>
      <c r="D31" s="3">
        <v>19.379944999999999</v>
      </c>
      <c r="F31">
        <f t="shared" si="2"/>
        <v>10.869565217391305</v>
      </c>
      <c r="G31" s="3">
        <f t="shared" si="2"/>
        <v>10.869565217391305</v>
      </c>
    </row>
    <row r="32" spans="1:7" x14ac:dyDescent="0.3">
      <c r="C32">
        <v>11.383858000000004</v>
      </c>
      <c r="D32" s="3">
        <v>13.016999200000001</v>
      </c>
      <c r="F32">
        <f t="shared" si="2"/>
        <v>10.869565217391305</v>
      </c>
      <c r="G32" s="3">
        <f t="shared" si="2"/>
        <v>10.869565217391305</v>
      </c>
    </row>
    <row r="33" spans="3:6" x14ac:dyDescent="0.3">
      <c r="C33">
        <v>17.567565900000002</v>
      </c>
      <c r="F33">
        <f t="shared" si="2"/>
        <v>10.869565217391305</v>
      </c>
    </row>
    <row r="34" spans="3:6" x14ac:dyDescent="0.3">
      <c r="C34">
        <v>10.067957</v>
      </c>
      <c r="F34">
        <f t="shared" si="2"/>
        <v>10.869565217391305</v>
      </c>
    </row>
    <row r="35" spans="3:6" x14ac:dyDescent="0.3">
      <c r="C35">
        <v>9.3674317999999985</v>
      </c>
      <c r="F35">
        <f t="shared" si="2"/>
        <v>10.869565217391305</v>
      </c>
    </row>
    <row r="36" spans="3:6" x14ac:dyDescent="0.3">
      <c r="C36">
        <v>11.697524500000004</v>
      </c>
      <c r="F36">
        <f t="shared" si="2"/>
        <v>10.869565217391305</v>
      </c>
    </row>
    <row r="37" spans="3:6" x14ac:dyDescent="0.3">
      <c r="C37">
        <v>17.209090000000007</v>
      </c>
      <c r="F37">
        <f t="shared" si="2"/>
        <v>10.869565217391305</v>
      </c>
    </row>
    <row r="38" spans="3:6" x14ac:dyDescent="0.3">
      <c r="C38">
        <v>10.487668899999997</v>
      </c>
      <c r="F38">
        <f t="shared" si="2"/>
        <v>10.869565217391305</v>
      </c>
    </row>
    <row r="39" spans="3:6" x14ac:dyDescent="0.3">
      <c r="C39">
        <v>9.5018601000000036</v>
      </c>
      <c r="F39">
        <f t="shared" si="2"/>
        <v>10.869565217391305</v>
      </c>
    </row>
    <row r="40" spans="3:6" x14ac:dyDescent="0.3">
      <c r="F40">
        <f t="shared" si="2"/>
        <v>10.869565217391305</v>
      </c>
    </row>
    <row r="41" spans="3:6" x14ac:dyDescent="0.3">
      <c r="F41">
        <f t="shared" si="2"/>
        <v>10.869565217391305</v>
      </c>
    </row>
    <row r="42" spans="3:6" x14ac:dyDescent="0.3">
      <c r="C42">
        <v>6.7684829999999998</v>
      </c>
      <c r="F42">
        <f t="shared" si="2"/>
        <v>10.869565217391305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Polio</dc:creator>
  <cp:lastModifiedBy>Sam Polio</cp:lastModifiedBy>
  <dcterms:created xsi:type="dcterms:W3CDTF">2015-06-17T17:39:45Z</dcterms:created>
  <dcterms:modified xsi:type="dcterms:W3CDTF">2015-07-27T01:55:26Z</dcterms:modified>
</cp:coreProperties>
</file>